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20730" windowHeight="9390" activeTab="1"/>
  </bookViews>
  <sheets>
    <sheet name="Lot 01 " sheetId="4" r:id="rId1"/>
    <sheet name="Lot 02" sheetId="6" r:id="rId2"/>
  </sheets>
  <calcPr calcId="15251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38" i="4"/>
  <c r="E14" i="6" l="1"/>
  <c r="H14" s="1"/>
  <c r="H12"/>
  <c r="H10"/>
  <c r="H9"/>
  <c r="H6"/>
  <c r="H34" i="4"/>
  <c r="E32"/>
  <c r="H33"/>
  <c r="H23"/>
  <c r="H19"/>
  <c r="H15"/>
  <c r="H11"/>
  <c r="H7"/>
  <c r="H29"/>
  <c r="H28"/>
  <c r="H27"/>
  <c r="H15" i="6" l="1"/>
  <c r="H8"/>
  <c r="H7"/>
  <c r="H11" l="1"/>
  <c r="H16"/>
  <c r="H17" s="1"/>
  <c r="H32" i="4"/>
  <c r="H35" s="1"/>
  <c r="H25"/>
  <c r="H24"/>
  <c r="H22"/>
  <c r="H21"/>
  <c r="H20"/>
  <c r="H18"/>
  <c r="H17"/>
  <c r="H16"/>
  <c r="H14"/>
  <c r="H13"/>
  <c r="H12"/>
  <c r="H10"/>
  <c r="H9"/>
  <c r="H8"/>
  <c r="H30" l="1"/>
  <c r="H36" s="1"/>
  <c r="H37" s="1"/>
  <c r="H18" i="6"/>
  <c r="H19" s="1"/>
  <c r="H20" s="1"/>
</calcChain>
</file>

<file path=xl/sharedStrings.xml><?xml version="1.0" encoding="utf-8"?>
<sst xmlns="http://schemas.openxmlformats.org/spreadsheetml/2006/main" count="112" uniqueCount="66">
  <si>
    <t>Note/ Remarks: if any</t>
  </si>
  <si>
    <t>Sales Tax</t>
  </si>
  <si>
    <t xml:space="preserve">Total amount in words: </t>
  </si>
  <si>
    <t>Comments (if any)</t>
  </si>
  <si>
    <t>No of days</t>
  </si>
  <si>
    <t>No of courses</t>
  </si>
  <si>
    <t>S #</t>
  </si>
  <si>
    <t>Unit/rate (PKR)</t>
  </si>
  <si>
    <t>Total amount (PKR)</t>
  </si>
  <si>
    <t>Name of courses</t>
  </si>
  <si>
    <t>Logistics</t>
  </si>
  <si>
    <t>Total amount for conducting trainings</t>
  </si>
  <si>
    <t>Road Travel in the filed on daily basis</t>
  </si>
  <si>
    <t>Road Travel 4 times from Isb-MZG-Isb and trainers cities</t>
  </si>
  <si>
    <t>Total amount for Logistics purposes</t>
  </si>
  <si>
    <t>SUB-TOTAL</t>
  </si>
  <si>
    <t>Accommodation</t>
  </si>
  <si>
    <t>GRAND TOTAL*</t>
  </si>
  <si>
    <t>* The budget is inclusive of withholding tax</t>
  </si>
  <si>
    <t>Training of health staff on “Health Facility Emergency Preparedness for Response and Risk Reduction”</t>
  </si>
  <si>
    <t>Training of Community Gate Keepers/influential people</t>
  </si>
  <si>
    <t>Training of Government staff on “Post Disaster Damage and Need Assessment”.</t>
  </si>
  <si>
    <t>17(1/2)%</t>
  </si>
  <si>
    <t xml:space="preserve">Financial Proposal </t>
  </si>
  <si>
    <t>No of staff</t>
  </si>
  <si>
    <t>Training on Project Design, Implementation and Monitoring, Proposal development Financial management, climate financing and accountability, on Gender/Children Protection (abuse, exploitation, and labor)</t>
  </si>
  <si>
    <t xml:space="preserve">Training on Leadership &amp; Organizational, Development /management, and Coordination &amp; Conflict resolution </t>
  </si>
  <si>
    <t>No of events conducted</t>
  </si>
  <si>
    <t xml:space="preserve">Evaluation of Training of Village Disaster Management Committee (VDMC) on hazard, vulnerability, and risk assessment (HVCRA), general understanding of CBDRM, documentation, training on lives saving skills specifically on First aid, light search &amp; rescue and fire fighting </t>
  </si>
  <si>
    <t>Review and TORs, files and folders, manuals and handouts etc</t>
  </si>
  <si>
    <t xml:space="preserve">Field visits to conduct Interviews </t>
  </si>
  <si>
    <t>Finalization of report and findings</t>
  </si>
  <si>
    <t>Review and developed material and TORs</t>
  </si>
  <si>
    <t>12 participants from 3 events will be interviewed</t>
  </si>
  <si>
    <t>Office work</t>
  </si>
  <si>
    <t>Conduct Field Visits to validate and report that the construction work of medium to large level infrastructure schemes has been completed as per approved design and technical specification in each targeted UC.</t>
  </si>
  <si>
    <t>Review the approved BoQs (Bill of Quantity), construction drawings and estimates and review the extra items and claims if any</t>
  </si>
  <si>
    <t>As per GOVT rules</t>
  </si>
  <si>
    <t xml:space="preserve"> Quality Assurance 
of Medium to Large size Community Infrastructure Schemes and Capacity building trainings of Social Structures in Muzaffargharh and Rajanpur districts of South Punjab.</t>
  </si>
  <si>
    <t>Quality Assurance 
of Medium to Large size Community Infrastructure Schemes and Capacity building trainings of Social Structures in Muzaffargharh and Rajanpur districts of South Punjab.</t>
  </si>
  <si>
    <t>140 VDMCs</t>
  </si>
  <si>
    <t>14 UC level events</t>
  </si>
  <si>
    <t xml:space="preserve">2 events </t>
  </si>
  <si>
    <t xml:space="preserve">14 UC level </t>
  </si>
  <si>
    <t>14 UC level</t>
  </si>
  <si>
    <t xml:space="preserve"> Review work of  documents</t>
  </si>
  <si>
    <t>20% of 140 VDMCs and 3 person from each VDMC will be interviewed.</t>
  </si>
  <si>
    <t xml:space="preserve">02 events </t>
  </si>
  <si>
    <t>12 participants from 2 events will be interviewed</t>
  </si>
  <si>
    <t>2 events</t>
  </si>
  <si>
    <t>11 Ucs</t>
  </si>
  <si>
    <t xml:space="preserve">20 tests </t>
  </si>
  <si>
    <t xml:space="preserve">Senior Engineer will visit 01 scheme per day </t>
  </si>
  <si>
    <t>Visits</t>
  </si>
  <si>
    <t>3 persons from each UC level events will be interviewed</t>
  </si>
  <si>
    <t>42 participants from 14 events will be interviewed</t>
  </si>
  <si>
    <t>Total amount for trainings</t>
  </si>
  <si>
    <t xml:space="preserve">Material testing (if needed) Quality test of bricks, steel, soil investigation and Non Destructive Test </t>
  </si>
  <si>
    <t>Name of Organization: Farmers Development Organization and Doaba Foundation</t>
  </si>
  <si>
    <t>Review of manuals and guidelines</t>
  </si>
  <si>
    <t xml:space="preserve">01 Engineers will visit 02 Hand pumps and 02 Shelters per day </t>
  </si>
  <si>
    <t>Review of documentation related to infrastructure</t>
  </si>
  <si>
    <t>3 Visits for each scheme, two visits per shelter and hand pump/VDMC</t>
  </si>
  <si>
    <t>Review of documentation related to infrastructure and wash activities as per modalities and Guidelines</t>
  </si>
  <si>
    <t>Conduct Monitoring Visits to verify the quality of the materials as per approved BOQs and specifications for ongoing construction of Hand pumps, shelters and medium to large level schemes.</t>
  </si>
  <si>
    <t>Conduct Field Visits to validate and report that the construction work of hand pumps and Shelters has been completed as per approved design and technical specification in each targeted VDMCs</t>
  </si>
</sst>
</file>

<file path=xl/styles.xml><?xml version="1.0" encoding="utf-8"?>
<styleSheet xmlns="http://schemas.openxmlformats.org/spreadsheetml/2006/main">
  <numFmts count="2">
    <numFmt numFmtId="43" formatCode="_(* #,##0.00_);_(* \(#,##0.00\);_(* &quot;-&quot;??_);_(@_)"/>
    <numFmt numFmtId="164" formatCode="_-* #,##0_-;\-* #,##0_-;_-* &quot;-&quot;_-;_-@_-"/>
  </numFmts>
  <fonts count="2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b/>
      <sz val="11"/>
      <color theme="1"/>
      <name val="Calibri"/>
      <family val="2"/>
      <scheme val="minor"/>
    </font>
    <font>
      <sz val="11"/>
      <color theme="1"/>
      <name val="Calibri"/>
      <family val="2"/>
    </font>
    <font>
      <b/>
      <sz val="11"/>
      <color theme="1"/>
      <name val="Calibri"/>
      <family val="2"/>
    </font>
    <font>
      <b/>
      <sz val="14"/>
      <color theme="1"/>
      <name val="Calibri"/>
      <family val="2"/>
    </font>
    <font>
      <b/>
      <sz val="12"/>
      <color theme="1"/>
      <name val="Calibri"/>
      <family val="2"/>
    </font>
    <font>
      <b/>
      <i/>
      <sz val="11"/>
      <color theme="1"/>
      <name val="Times New Roman"/>
      <family val="1"/>
    </font>
    <font>
      <b/>
      <sz val="12"/>
      <color theme="1"/>
      <name val="Calibri"/>
      <family val="2"/>
      <scheme val="minor"/>
    </font>
    <font>
      <sz val="12"/>
      <color theme="1"/>
      <name val="Calibri"/>
      <family val="2"/>
      <scheme val="minor"/>
    </font>
    <font>
      <sz val="10"/>
      <color theme="1"/>
      <name val="Calibri"/>
      <family val="2"/>
      <scheme val="minor"/>
    </font>
    <font>
      <b/>
      <sz val="10"/>
      <color rgb="FFC00000"/>
      <name val="Calibri"/>
      <family val="2"/>
    </font>
    <font>
      <sz val="12"/>
      <color theme="1"/>
      <name val="Calibri"/>
      <family val="2"/>
    </font>
    <font>
      <b/>
      <sz val="12"/>
      <color rgb="FFC00000"/>
      <name val="Calibri"/>
      <family val="2"/>
    </font>
    <font>
      <sz val="12"/>
      <color rgb="FFC00000"/>
      <name val="Calibri"/>
      <family val="2"/>
      <scheme val="minor"/>
    </font>
    <font>
      <b/>
      <sz val="14"/>
      <name val="Calibri"/>
      <family val="2"/>
      <scheme val="minor"/>
    </font>
    <font>
      <sz val="14"/>
      <color theme="1"/>
      <name val="Calibri"/>
      <family val="2"/>
      <scheme val="minor"/>
    </font>
    <font>
      <b/>
      <sz val="10"/>
      <color rgb="FFC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98">
    <xf numFmtId="0" fontId="0" fillId="0" borderId="0" xfId="0"/>
    <xf numFmtId="0" fontId="0" fillId="0" borderId="0" xfId="0" applyAlignment="1">
      <alignment vertical="center"/>
    </xf>
    <xf numFmtId="164" fontId="5" fillId="0" borderId="1" xfId="1" applyFont="1" applyBorder="1" applyAlignment="1">
      <alignment horizontal="right" vertical="center"/>
    </xf>
    <xf numFmtId="164" fontId="5" fillId="0" borderId="1" xfId="1" applyFont="1" applyBorder="1" applyAlignment="1">
      <alignment horizontal="right" vertical="center" wrapText="1"/>
    </xf>
    <xf numFmtId="164" fontId="6" fillId="0" borderId="1" xfId="1" applyFont="1" applyBorder="1" applyAlignment="1">
      <alignment horizontal="left" vertical="center" wrapText="1"/>
    </xf>
    <xf numFmtId="0" fontId="5" fillId="0" borderId="1" xfId="0" applyFont="1" applyBorder="1" applyAlignment="1">
      <alignment horizontal="left" vertical="center" wrapText="1"/>
    </xf>
    <xf numFmtId="164" fontId="0" fillId="0" borderId="1" xfId="1" applyFont="1" applyBorder="1" applyAlignment="1">
      <alignment horizontal="right" vertical="center" wrapText="1"/>
    </xf>
    <xf numFmtId="164" fontId="6" fillId="0" borderId="1" xfId="1" applyFont="1" applyBorder="1" applyAlignment="1">
      <alignment horizontal="right" vertical="center" wrapText="1"/>
    </xf>
    <xf numFmtId="0" fontId="0" fillId="0" borderId="0" xfId="0" applyFill="1" applyAlignment="1">
      <alignment vertical="center"/>
    </xf>
    <xf numFmtId="0" fontId="0" fillId="0" borderId="0" xfId="0" applyFill="1" applyAlignment="1">
      <alignment horizontal="center" vertical="center"/>
    </xf>
    <xf numFmtId="0" fontId="5" fillId="0" borderId="0" xfId="0" applyFont="1" applyAlignment="1">
      <alignment horizontal="left" vertical="center"/>
    </xf>
    <xf numFmtId="164" fontId="0" fillId="0" borderId="0" xfId="1" applyFont="1" applyFill="1" applyBorder="1" applyAlignment="1">
      <alignment horizontal="right" vertical="center"/>
    </xf>
    <xf numFmtId="164" fontId="0" fillId="0" borderId="0" xfId="1" applyFont="1" applyFill="1" applyBorder="1" applyAlignment="1">
      <alignment horizontal="right" vertical="center" wrapText="1"/>
    </xf>
    <xf numFmtId="164" fontId="7" fillId="0" borderId="0" xfId="1" applyFont="1" applyFill="1" applyBorder="1" applyAlignment="1">
      <alignment horizontal="left" vertical="center" wrapText="1"/>
    </xf>
    <xf numFmtId="0" fontId="0" fillId="0" borderId="0" xfId="0" applyFill="1" applyBorder="1" applyAlignment="1">
      <alignment horizontal="left" vertical="center" wrapText="1"/>
    </xf>
    <xf numFmtId="164" fontId="7" fillId="0" borderId="0" xfId="1" applyFont="1" applyFill="1" applyBorder="1" applyAlignment="1">
      <alignment horizontal="left" vertical="center"/>
    </xf>
    <xf numFmtId="0" fontId="0" fillId="0" borderId="0" xfId="0" applyAlignment="1">
      <alignment horizontal="center" vertical="center"/>
    </xf>
    <xf numFmtId="164" fontId="0" fillId="0" borderId="0" xfId="0" applyNumberFormat="1" applyAlignment="1">
      <alignment horizontal="left" vertical="center" wrapText="1"/>
    </xf>
    <xf numFmtId="0" fontId="2" fillId="0" borderId="0" xfId="0" applyFont="1" applyAlignment="1">
      <alignment horizontal="left" vertical="center"/>
    </xf>
    <xf numFmtId="0" fontId="2" fillId="0" borderId="0" xfId="0" applyFont="1" applyAlignment="1">
      <alignment horizontal="right" vertical="center"/>
    </xf>
    <xf numFmtId="164" fontId="0" fillId="0" borderId="0" xfId="1" applyFont="1" applyAlignment="1">
      <alignment horizontal="right" vertical="center"/>
    </xf>
    <xf numFmtId="164" fontId="0" fillId="0" borderId="0" xfId="1" applyFont="1" applyAlignment="1">
      <alignment horizontal="right" vertical="center" wrapText="1"/>
    </xf>
    <xf numFmtId="164" fontId="0" fillId="0" borderId="0" xfId="1" applyFont="1" applyAlignment="1">
      <alignment horizontal="left" vertical="center" wrapText="1"/>
    </xf>
    <xf numFmtId="0" fontId="5" fillId="0" borderId="1" xfId="0" applyFont="1" applyBorder="1" applyAlignment="1">
      <alignment horizontal="center" vertical="center"/>
    </xf>
    <xf numFmtId="164" fontId="5" fillId="0" borderId="1" xfId="1" applyFont="1" applyBorder="1" applyAlignment="1">
      <alignment horizontal="center" vertical="center"/>
    </xf>
    <xf numFmtId="164" fontId="5" fillId="0" borderId="1" xfId="1" applyFont="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left" vertical="center"/>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164" fontId="7" fillId="2" borderId="1" xfId="1" applyFont="1" applyFill="1" applyBorder="1" applyAlignment="1">
      <alignment horizontal="right" vertical="center" wrapText="1"/>
    </xf>
    <xf numFmtId="0" fontId="0" fillId="2" borderId="1" xfId="0" applyFill="1" applyBorder="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164" fontId="4" fillId="4" borderId="1" xfId="1" applyFont="1" applyFill="1" applyBorder="1" applyAlignment="1">
      <alignment horizontal="right" vertical="center"/>
    </xf>
    <xf numFmtId="164" fontId="0" fillId="4" borderId="1" xfId="1" applyFont="1" applyFill="1" applyBorder="1" applyAlignment="1">
      <alignment horizontal="right" vertical="center"/>
    </xf>
    <xf numFmtId="164" fontId="0" fillId="4" borderId="1" xfId="1" applyFont="1" applyFill="1" applyBorder="1" applyAlignment="1">
      <alignment horizontal="right" vertical="center" wrapText="1"/>
    </xf>
    <xf numFmtId="0" fontId="4" fillId="4" borderId="1" xfId="0" applyFont="1" applyFill="1" applyBorder="1" applyAlignment="1">
      <alignment horizontal="left" vertical="center" wrapText="1"/>
    </xf>
    <xf numFmtId="164" fontId="10" fillId="4" borderId="1" xfId="1" applyFont="1" applyFill="1" applyBorder="1" applyAlignment="1">
      <alignment horizontal="right" vertical="center"/>
    </xf>
    <xf numFmtId="164" fontId="10" fillId="4" borderId="1" xfId="1" applyFont="1" applyFill="1" applyBorder="1" applyAlignment="1">
      <alignment horizontal="right" vertical="center" wrapText="1"/>
    </xf>
    <xf numFmtId="0" fontId="10" fillId="4" borderId="1" xfId="0" applyFont="1" applyFill="1" applyBorder="1" applyAlignment="1">
      <alignment horizontal="left" vertical="center" wrapText="1"/>
    </xf>
    <xf numFmtId="164" fontId="6" fillId="2" borderId="1" xfId="1" applyFont="1" applyFill="1" applyBorder="1" applyAlignment="1">
      <alignment horizontal="left" vertical="center"/>
    </xf>
    <xf numFmtId="164" fontId="6" fillId="4" borderId="1" xfId="1" applyFont="1" applyFill="1" applyBorder="1" applyAlignment="1">
      <alignment horizontal="left" vertical="center" wrapText="1"/>
    </xf>
    <xf numFmtId="0" fontId="0" fillId="0" borderId="0" xfId="0" applyFont="1" applyAlignment="1">
      <alignment vertical="center"/>
    </xf>
    <xf numFmtId="164" fontId="8" fillId="2" borderId="1" xfId="1" applyFont="1" applyFill="1" applyBorder="1" applyAlignment="1">
      <alignment horizontal="left" vertical="center"/>
    </xf>
    <xf numFmtId="164" fontId="8" fillId="2" borderId="1" xfId="1" applyFont="1" applyFill="1" applyBorder="1" applyAlignment="1">
      <alignment horizontal="right" vertical="center"/>
    </xf>
    <xf numFmtId="164" fontId="8" fillId="2" borderId="1" xfId="1" applyFont="1" applyFill="1" applyBorder="1" applyAlignment="1">
      <alignment horizontal="right" vertical="center" wrapText="1"/>
    </xf>
    <xf numFmtId="0" fontId="11" fillId="2" borderId="1" xfId="0" applyFont="1" applyFill="1" applyBorder="1" applyAlignment="1">
      <alignment horizontal="center" vertical="center"/>
    </xf>
    <xf numFmtId="164" fontId="11" fillId="2" borderId="1" xfId="1" applyFont="1" applyFill="1" applyBorder="1" applyAlignment="1">
      <alignment horizontal="right" vertical="center"/>
    </xf>
    <xf numFmtId="164" fontId="11" fillId="2" borderId="1" xfId="1" applyFont="1" applyFill="1" applyBorder="1" applyAlignment="1">
      <alignment horizontal="right" vertical="center" wrapText="1"/>
    </xf>
    <xf numFmtId="164" fontId="8" fillId="2" borderId="1" xfId="1"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4" fillId="0" borderId="1" xfId="0" applyFont="1" applyBorder="1" applyAlignment="1">
      <alignment horizontal="left" vertical="center"/>
    </xf>
    <xf numFmtId="164" fontId="11" fillId="0" borderId="1" xfId="1" applyFont="1" applyFill="1" applyBorder="1" applyAlignment="1">
      <alignment horizontal="right" vertical="center"/>
    </xf>
    <xf numFmtId="9" fontId="11" fillId="0" borderId="1" xfId="1" applyNumberFormat="1" applyFont="1" applyFill="1" applyBorder="1" applyAlignment="1">
      <alignment horizontal="right" vertical="center" wrapText="1"/>
    </xf>
    <xf numFmtId="164" fontId="11" fillId="0" borderId="1" xfId="1" applyFont="1" applyFill="1" applyBorder="1" applyAlignment="1">
      <alignment horizontal="right" vertical="center" wrapText="1"/>
    </xf>
    <xf numFmtId="164" fontId="8" fillId="0" borderId="1" xfId="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Alignment="1">
      <alignment vertical="center"/>
    </xf>
    <xf numFmtId="0" fontId="11" fillId="3" borderId="1" xfId="0" applyFont="1" applyFill="1" applyBorder="1" applyAlignment="1">
      <alignment horizontal="center" vertical="center"/>
    </xf>
    <xf numFmtId="164" fontId="15" fillId="3" borderId="1" xfId="1" applyFont="1" applyFill="1" applyBorder="1" applyAlignment="1">
      <alignment horizontal="left" vertical="center"/>
    </xf>
    <xf numFmtId="164" fontId="16" fillId="3" borderId="1" xfId="1" applyFont="1" applyFill="1" applyBorder="1" applyAlignment="1">
      <alignment horizontal="right" vertical="center"/>
    </xf>
    <xf numFmtId="164" fontId="16" fillId="3" borderId="1" xfId="1" applyFont="1" applyFill="1" applyBorder="1" applyAlignment="1">
      <alignment horizontal="right" vertical="center" wrapText="1"/>
    </xf>
    <xf numFmtId="164" fontId="15" fillId="3" borderId="1" xfId="1" applyFont="1" applyFill="1" applyBorder="1" applyAlignment="1">
      <alignment horizontal="left" vertical="center" wrapText="1"/>
    </xf>
    <xf numFmtId="0" fontId="16" fillId="3" borderId="1" xfId="0" applyFont="1" applyFill="1" applyBorder="1" applyAlignment="1">
      <alignment horizontal="left" vertical="center" wrapText="1"/>
    </xf>
    <xf numFmtId="0" fontId="18" fillId="0" borderId="0" xfId="0" applyFont="1" applyAlignment="1">
      <alignment vertical="center"/>
    </xf>
    <xf numFmtId="0" fontId="0" fillId="0" borderId="1" xfId="0" applyFont="1" applyBorder="1" applyAlignment="1">
      <alignment horizontal="center" vertical="center" wrapText="1"/>
    </xf>
    <xf numFmtId="0" fontId="0" fillId="3" borderId="1" xfId="0" applyFont="1" applyFill="1" applyBorder="1" applyAlignment="1">
      <alignment horizontal="center" vertical="center" wrapText="1"/>
    </xf>
    <xf numFmtId="164" fontId="5" fillId="3" borderId="1" xfId="1" applyFont="1" applyFill="1" applyBorder="1" applyAlignment="1">
      <alignment horizontal="center" vertical="center"/>
    </xf>
    <xf numFmtId="164" fontId="5" fillId="3" borderId="1" xfId="1" applyFont="1" applyFill="1" applyBorder="1" applyAlignment="1">
      <alignment horizontal="center" vertical="center" wrapText="1"/>
    </xf>
    <xf numFmtId="164" fontId="5" fillId="3" borderId="1" xfId="1" applyFont="1" applyFill="1" applyBorder="1" applyAlignment="1">
      <alignment horizontal="right" vertical="center" wrapText="1"/>
    </xf>
    <xf numFmtId="0" fontId="0" fillId="3" borderId="1" xfId="0" applyFont="1" applyFill="1" applyBorder="1" applyAlignment="1">
      <alignment horizontal="left" vertical="center" wrapText="1"/>
    </xf>
    <xf numFmtId="0" fontId="20" fillId="3" borderId="0" xfId="0" applyFont="1" applyFill="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0" fillId="0" borderId="0" xfId="0" applyAlignment="1">
      <alignment horizontal="left" vertical="center" wrapText="1"/>
    </xf>
    <xf numFmtId="0" fontId="20" fillId="3" borderId="1" xfId="0" applyFont="1" applyFill="1" applyBorder="1" applyAlignment="1">
      <alignment vertical="center" wrapText="1"/>
    </xf>
    <xf numFmtId="0" fontId="5"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43" fontId="5" fillId="3" borderId="1" xfId="2" applyFont="1" applyFill="1" applyBorder="1" applyAlignment="1">
      <alignment horizontal="center" vertical="center"/>
    </xf>
    <xf numFmtId="164" fontId="4" fillId="0" borderId="0" xfId="1" applyFont="1" applyAlignment="1">
      <alignment horizontal="left" vertical="center"/>
    </xf>
    <xf numFmtId="164" fontId="13" fillId="6" borderId="1" xfId="1" applyFont="1" applyFill="1" applyBorder="1" applyAlignment="1">
      <alignment horizontal="center" vertical="center" wrapText="1"/>
    </xf>
    <xf numFmtId="164" fontId="13" fillId="6" borderId="1" xfId="1" applyFont="1" applyFill="1" applyBorder="1" applyAlignment="1">
      <alignment horizontal="left" vertical="center" wrapText="1"/>
    </xf>
    <xf numFmtId="164" fontId="17" fillId="5" borderId="1" xfId="1" applyFont="1" applyFill="1" applyBorder="1" applyAlignment="1">
      <alignment horizontal="center" vertical="center" wrapText="1"/>
    </xf>
    <xf numFmtId="0" fontId="19" fillId="6" borderId="1" xfId="0" applyFont="1" applyFill="1" applyBorder="1" applyAlignment="1">
      <alignment horizontal="center" vertical="center"/>
    </xf>
    <xf numFmtId="164" fontId="19" fillId="6" borderId="1" xfId="1" applyFont="1" applyFill="1" applyBorder="1" applyAlignment="1">
      <alignment horizontal="left" vertical="center" wrapText="1"/>
    </xf>
    <xf numFmtId="164" fontId="19" fillId="6" borderId="5" xfId="1" applyFont="1" applyFill="1" applyBorder="1" applyAlignment="1">
      <alignment horizontal="center" vertical="center" wrapText="1"/>
    </xf>
    <xf numFmtId="164" fontId="19" fillId="6" borderId="6" xfId="1" applyFont="1" applyFill="1" applyBorder="1" applyAlignment="1">
      <alignment horizontal="center" vertical="center" wrapText="1"/>
    </xf>
    <xf numFmtId="164" fontId="13" fillId="6" borderId="1" xfId="1" applyFont="1" applyFill="1" applyBorder="1" applyAlignment="1">
      <alignment horizontal="center" vertical="center"/>
    </xf>
  </cellXfs>
  <cellStyles count="3">
    <cellStyle name="Comma" xfId="2" builtinId="3"/>
    <cellStyle name="Comma [0]" xfId="1" builtinId="6"/>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45"/>
  <sheetViews>
    <sheetView view="pageBreakPreview" topLeftCell="C23" zoomScale="110" zoomScaleNormal="100" zoomScaleSheetLayoutView="110" workbookViewId="0">
      <selection activeCell="F35" sqref="F35"/>
    </sheetView>
  </sheetViews>
  <sheetFormatPr defaultColWidth="11.42578125" defaultRowHeight="15"/>
  <cols>
    <col min="1" max="1" width="8.85546875" style="16" customWidth="1"/>
    <col min="2" max="2" width="62" style="22" customWidth="1"/>
    <col min="3" max="3" width="14" style="22" customWidth="1"/>
    <col min="4" max="4" width="12.85546875" style="20" customWidth="1"/>
    <col min="5" max="5" width="12" style="20" bestFit="1" customWidth="1"/>
    <col min="6" max="6" width="11.28515625" style="21" customWidth="1"/>
    <col min="7" max="7" width="12" style="21" customWidth="1"/>
    <col min="8" max="8" width="18.42578125" style="21" bestFit="1" customWidth="1"/>
    <col min="9" max="9" width="34.7109375" style="22" customWidth="1"/>
    <col min="10" max="16384" width="11.42578125" style="1"/>
  </cols>
  <sheetData>
    <row r="1" spans="1:9" s="66" customFormat="1" ht="18.75">
      <c r="A1" s="92" t="s">
        <v>58</v>
      </c>
      <c r="B1" s="92"/>
      <c r="C1" s="92"/>
      <c r="D1" s="92"/>
      <c r="E1" s="92"/>
      <c r="F1" s="92"/>
      <c r="G1" s="92"/>
      <c r="H1" s="92"/>
      <c r="I1" s="92"/>
    </row>
    <row r="2" spans="1:9" s="66" customFormat="1" ht="18.75">
      <c r="A2" s="92" t="s">
        <v>23</v>
      </c>
      <c r="B2" s="92"/>
      <c r="C2" s="92"/>
      <c r="D2" s="92"/>
      <c r="E2" s="92"/>
      <c r="F2" s="92"/>
      <c r="G2" s="92"/>
      <c r="H2" s="92"/>
      <c r="I2" s="92"/>
    </row>
    <row r="3" spans="1:9" s="66" customFormat="1" ht="54" customHeight="1">
      <c r="A3" s="92" t="s">
        <v>39</v>
      </c>
      <c r="B3" s="92"/>
      <c r="C3" s="92"/>
      <c r="D3" s="92"/>
      <c r="E3" s="92"/>
      <c r="F3" s="92"/>
      <c r="G3" s="92"/>
      <c r="H3" s="92"/>
      <c r="I3" s="92"/>
    </row>
    <row r="4" spans="1:9" s="33" customFormat="1" ht="12.75">
      <c r="A4" s="93" t="s">
        <v>6</v>
      </c>
      <c r="B4" s="94" t="s">
        <v>9</v>
      </c>
      <c r="C4" s="95" t="s">
        <v>27</v>
      </c>
      <c r="D4" s="90" t="s">
        <v>24</v>
      </c>
      <c r="E4" s="97" t="s">
        <v>4</v>
      </c>
      <c r="F4" s="90" t="s">
        <v>5</v>
      </c>
      <c r="G4" s="90" t="s">
        <v>7</v>
      </c>
      <c r="H4" s="90" t="s">
        <v>8</v>
      </c>
      <c r="I4" s="91" t="s">
        <v>3</v>
      </c>
    </row>
    <row r="5" spans="1:9" s="33" customFormat="1" ht="12.75">
      <c r="A5" s="93"/>
      <c r="B5" s="94"/>
      <c r="C5" s="96"/>
      <c r="D5" s="90"/>
      <c r="E5" s="97"/>
      <c r="F5" s="90"/>
      <c r="G5" s="90"/>
      <c r="H5" s="90"/>
      <c r="I5" s="91"/>
    </row>
    <row r="6" spans="1:9" s="43" customFormat="1" ht="80.25" customHeight="1">
      <c r="A6" s="81">
        <v>1</v>
      </c>
      <c r="B6" s="72" t="s">
        <v>28</v>
      </c>
      <c r="C6" s="68" t="s">
        <v>40</v>
      </c>
      <c r="D6" s="69"/>
      <c r="E6" s="69"/>
      <c r="F6" s="70"/>
      <c r="G6" s="71"/>
      <c r="H6" s="71"/>
      <c r="I6" s="72"/>
    </row>
    <row r="7" spans="1:9" s="43" customFormat="1" ht="32.25" customHeight="1">
      <c r="A7" s="23">
        <v>1.1000000000000001</v>
      </c>
      <c r="B7" s="28" t="s">
        <v>29</v>
      </c>
      <c r="C7" s="67"/>
      <c r="D7" s="24">
        <v>2</v>
      </c>
      <c r="E7" s="24">
        <v>6</v>
      </c>
      <c r="F7" s="25">
        <v>1</v>
      </c>
      <c r="G7" s="3">
        <v>0</v>
      </c>
      <c r="H7" s="3">
        <f t="shared" ref="H7:H25" si="0">D7*E7*F7*G7</f>
        <v>0</v>
      </c>
      <c r="I7" s="28" t="s">
        <v>45</v>
      </c>
    </row>
    <row r="8" spans="1:9" s="43" customFormat="1" ht="32.25" customHeight="1">
      <c r="A8" s="23">
        <v>1.2</v>
      </c>
      <c r="B8" s="28" t="s">
        <v>30</v>
      </c>
      <c r="C8" s="67"/>
      <c r="D8" s="24">
        <v>8</v>
      </c>
      <c r="E8" s="24">
        <v>6</v>
      </c>
      <c r="F8" s="25">
        <v>1</v>
      </c>
      <c r="G8" s="3">
        <v>0</v>
      </c>
      <c r="H8" s="3">
        <f t="shared" si="0"/>
        <v>0</v>
      </c>
      <c r="I8" s="28" t="s">
        <v>46</v>
      </c>
    </row>
    <row r="9" spans="1:9" s="43" customFormat="1" ht="32.25" customHeight="1">
      <c r="A9" s="23">
        <v>1.3</v>
      </c>
      <c r="B9" s="28" t="s">
        <v>31</v>
      </c>
      <c r="C9" s="67"/>
      <c r="D9" s="24">
        <v>2</v>
      </c>
      <c r="E9" s="24">
        <v>2</v>
      </c>
      <c r="F9" s="25">
        <v>1</v>
      </c>
      <c r="G9" s="3">
        <v>0</v>
      </c>
      <c r="H9" s="3">
        <f t="shared" si="0"/>
        <v>0</v>
      </c>
      <c r="I9" s="28"/>
    </row>
    <row r="10" spans="1:9" s="43" customFormat="1" ht="32.25" customHeight="1">
      <c r="A10" s="81">
        <v>2</v>
      </c>
      <c r="B10" s="72" t="s">
        <v>20</v>
      </c>
      <c r="C10" s="68" t="s">
        <v>41</v>
      </c>
      <c r="D10" s="69"/>
      <c r="E10" s="69"/>
      <c r="F10" s="70"/>
      <c r="G10" s="71"/>
      <c r="H10" s="3">
        <f t="shared" si="0"/>
        <v>0</v>
      </c>
      <c r="I10" s="72"/>
    </row>
    <row r="11" spans="1:9" s="43" customFormat="1" ht="32.25" customHeight="1">
      <c r="A11" s="23">
        <v>2.1</v>
      </c>
      <c r="B11" s="28" t="s">
        <v>29</v>
      </c>
      <c r="C11" s="67"/>
      <c r="D11" s="24">
        <v>2</v>
      </c>
      <c r="E11" s="24">
        <v>5</v>
      </c>
      <c r="F11" s="25">
        <v>1</v>
      </c>
      <c r="G11" s="3">
        <v>0</v>
      </c>
      <c r="H11" s="3">
        <f t="shared" si="0"/>
        <v>0</v>
      </c>
      <c r="I11" s="28" t="s">
        <v>59</v>
      </c>
    </row>
    <row r="12" spans="1:9" s="43" customFormat="1" ht="32.25" customHeight="1">
      <c r="A12" s="23">
        <v>2.2000000000000002</v>
      </c>
      <c r="B12" s="28" t="s">
        <v>30</v>
      </c>
      <c r="C12" s="67"/>
      <c r="D12" s="24">
        <v>8</v>
      </c>
      <c r="E12" s="24">
        <v>2</v>
      </c>
      <c r="F12" s="25">
        <v>1</v>
      </c>
      <c r="G12" s="3">
        <v>0</v>
      </c>
      <c r="H12" s="3">
        <f t="shared" si="0"/>
        <v>0</v>
      </c>
      <c r="I12" s="28" t="s">
        <v>54</v>
      </c>
    </row>
    <row r="13" spans="1:9" s="43" customFormat="1" ht="32.25" customHeight="1">
      <c r="A13" s="23">
        <v>2.2999999999999998</v>
      </c>
      <c r="B13" s="28" t="s">
        <v>31</v>
      </c>
      <c r="C13" s="67"/>
      <c r="D13" s="24">
        <v>2</v>
      </c>
      <c r="E13" s="24">
        <v>2</v>
      </c>
      <c r="F13" s="25">
        <v>1</v>
      </c>
      <c r="G13" s="3">
        <v>0</v>
      </c>
      <c r="H13" s="3">
        <f t="shared" si="0"/>
        <v>0</v>
      </c>
      <c r="I13" s="28"/>
    </row>
    <row r="14" spans="1:9" s="43" customFormat="1" ht="40.5" customHeight="1">
      <c r="A14" s="81">
        <v>3</v>
      </c>
      <c r="B14" s="72" t="s">
        <v>19</v>
      </c>
      <c r="C14" s="68" t="s">
        <v>42</v>
      </c>
      <c r="D14" s="69"/>
      <c r="E14" s="69"/>
      <c r="F14" s="70"/>
      <c r="G14" s="71"/>
      <c r="H14" s="3">
        <f t="shared" si="0"/>
        <v>0</v>
      </c>
      <c r="I14" s="72"/>
    </row>
    <row r="15" spans="1:9" s="43" customFormat="1" ht="40.5" customHeight="1">
      <c r="A15" s="23">
        <v>3.1</v>
      </c>
      <c r="B15" s="28" t="s">
        <v>29</v>
      </c>
      <c r="C15" s="67"/>
      <c r="D15" s="24">
        <v>2</v>
      </c>
      <c r="E15" s="24">
        <v>1</v>
      </c>
      <c r="F15" s="25">
        <v>1</v>
      </c>
      <c r="G15" s="3">
        <v>0</v>
      </c>
      <c r="H15" s="3">
        <f t="shared" si="0"/>
        <v>0</v>
      </c>
      <c r="I15" s="28" t="s">
        <v>32</v>
      </c>
    </row>
    <row r="16" spans="1:9" s="43" customFormat="1" ht="40.5" customHeight="1">
      <c r="A16" s="23">
        <v>3.2</v>
      </c>
      <c r="B16" s="28" t="s">
        <v>30</v>
      </c>
      <c r="C16" s="67"/>
      <c r="D16" s="24">
        <v>2</v>
      </c>
      <c r="E16" s="24">
        <v>1</v>
      </c>
      <c r="F16" s="25">
        <v>1</v>
      </c>
      <c r="G16" s="3">
        <v>0</v>
      </c>
      <c r="H16" s="3">
        <f t="shared" si="0"/>
        <v>0</v>
      </c>
      <c r="I16" s="28" t="s">
        <v>33</v>
      </c>
    </row>
    <row r="17" spans="1:9" s="43" customFormat="1" ht="40.5" customHeight="1">
      <c r="A17" s="23">
        <v>3.3</v>
      </c>
      <c r="B17" s="28" t="s">
        <v>31</v>
      </c>
      <c r="C17" s="67"/>
      <c r="D17" s="24">
        <v>2</v>
      </c>
      <c r="E17" s="24">
        <v>1</v>
      </c>
      <c r="F17" s="25">
        <v>1</v>
      </c>
      <c r="G17" s="3">
        <v>0</v>
      </c>
      <c r="H17" s="3">
        <f t="shared" si="0"/>
        <v>0</v>
      </c>
      <c r="I17" s="28" t="s">
        <v>34</v>
      </c>
    </row>
    <row r="18" spans="1:9" s="43" customFormat="1" ht="57.75" customHeight="1">
      <c r="A18" s="81">
        <v>4</v>
      </c>
      <c r="B18" s="72" t="s">
        <v>25</v>
      </c>
      <c r="C18" s="68" t="s">
        <v>43</v>
      </c>
      <c r="D18" s="69"/>
      <c r="E18" s="69"/>
      <c r="F18" s="70"/>
      <c r="G18" s="71"/>
      <c r="H18" s="3">
        <f t="shared" si="0"/>
        <v>0</v>
      </c>
      <c r="I18" s="72"/>
    </row>
    <row r="19" spans="1:9" s="43" customFormat="1" ht="40.5" customHeight="1">
      <c r="A19" s="23">
        <v>4.0999999999999996</v>
      </c>
      <c r="B19" s="28" t="s">
        <v>29</v>
      </c>
      <c r="C19" s="67"/>
      <c r="D19" s="24">
        <v>2</v>
      </c>
      <c r="E19" s="24">
        <v>2</v>
      </c>
      <c r="F19" s="25">
        <v>1</v>
      </c>
      <c r="G19" s="3">
        <v>0</v>
      </c>
      <c r="H19" s="3">
        <f t="shared" si="0"/>
        <v>0</v>
      </c>
      <c r="I19" s="28" t="s">
        <v>32</v>
      </c>
    </row>
    <row r="20" spans="1:9" s="43" customFormat="1" ht="40.5" customHeight="1">
      <c r="A20" s="23">
        <v>4.2</v>
      </c>
      <c r="B20" s="28" t="s">
        <v>30</v>
      </c>
      <c r="C20" s="67"/>
      <c r="D20" s="24">
        <v>8</v>
      </c>
      <c r="E20" s="24">
        <v>2</v>
      </c>
      <c r="F20" s="25">
        <v>1</v>
      </c>
      <c r="G20" s="3">
        <v>0</v>
      </c>
      <c r="H20" s="3">
        <f t="shared" si="0"/>
        <v>0</v>
      </c>
      <c r="I20" s="28" t="s">
        <v>55</v>
      </c>
    </row>
    <row r="21" spans="1:9" s="43" customFormat="1" ht="40.5" customHeight="1">
      <c r="A21" s="23">
        <v>4.3</v>
      </c>
      <c r="B21" s="28" t="s">
        <v>31</v>
      </c>
      <c r="C21" s="67"/>
      <c r="D21" s="24">
        <v>2</v>
      </c>
      <c r="E21" s="24">
        <v>1</v>
      </c>
      <c r="F21" s="25">
        <v>1</v>
      </c>
      <c r="G21" s="3">
        <v>0</v>
      </c>
      <c r="H21" s="3">
        <f t="shared" si="0"/>
        <v>0</v>
      </c>
      <c r="I21" s="28" t="s">
        <v>34</v>
      </c>
    </row>
    <row r="22" spans="1:9" s="43" customFormat="1" ht="53.25" customHeight="1">
      <c r="A22" s="81">
        <v>5</v>
      </c>
      <c r="B22" s="80" t="s">
        <v>26</v>
      </c>
      <c r="C22" s="73" t="s">
        <v>44</v>
      </c>
      <c r="D22" s="69"/>
      <c r="E22" s="69"/>
      <c r="F22" s="70"/>
      <c r="G22" s="71"/>
      <c r="H22" s="71">
        <f t="shared" si="0"/>
        <v>0</v>
      </c>
      <c r="I22" s="72"/>
    </row>
    <row r="23" spans="1:9" s="43" customFormat="1" ht="40.5" customHeight="1">
      <c r="A23" s="23">
        <v>5.0999999999999996</v>
      </c>
      <c r="B23" s="28" t="s">
        <v>29</v>
      </c>
      <c r="C23" s="67"/>
      <c r="D23" s="24">
        <v>2</v>
      </c>
      <c r="E23" s="24">
        <v>2</v>
      </c>
      <c r="F23" s="25">
        <v>1</v>
      </c>
      <c r="G23" s="3">
        <v>0</v>
      </c>
      <c r="H23" s="3">
        <f t="shared" si="0"/>
        <v>0</v>
      </c>
      <c r="I23" s="28" t="s">
        <v>32</v>
      </c>
    </row>
    <row r="24" spans="1:9" s="43" customFormat="1" ht="40.5" customHeight="1">
      <c r="A24" s="23">
        <v>5.2</v>
      </c>
      <c r="B24" s="28" t="s">
        <v>30</v>
      </c>
      <c r="C24" s="67"/>
      <c r="D24" s="24">
        <v>8</v>
      </c>
      <c r="E24" s="24">
        <v>2</v>
      </c>
      <c r="F24" s="25">
        <v>1</v>
      </c>
      <c r="G24" s="3">
        <v>0</v>
      </c>
      <c r="H24" s="3">
        <f t="shared" si="0"/>
        <v>0</v>
      </c>
      <c r="I24" s="28" t="s">
        <v>55</v>
      </c>
    </row>
    <row r="25" spans="1:9" s="43" customFormat="1" ht="40.5" customHeight="1">
      <c r="A25" s="23">
        <v>5.3</v>
      </c>
      <c r="B25" s="28" t="s">
        <v>31</v>
      </c>
      <c r="C25" s="67"/>
      <c r="D25" s="24">
        <v>2</v>
      </c>
      <c r="E25" s="24">
        <v>1</v>
      </c>
      <c r="F25" s="25">
        <v>1</v>
      </c>
      <c r="G25" s="3">
        <v>0</v>
      </c>
      <c r="H25" s="3">
        <f t="shared" si="0"/>
        <v>0</v>
      </c>
      <c r="I25" s="28" t="s">
        <v>34</v>
      </c>
    </row>
    <row r="26" spans="1:9" s="43" customFormat="1" ht="15" customHeight="1">
      <c r="A26" s="82">
        <v>6</v>
      </c>
      <c r="B26" s="85" t="s">
        <v>21</v>
      </c>
      <c r="C26" s="86" t="s">
        <v>47</v>
      </c>
      <c r="D26" s="86"/>
      <c r="E26" s="86"/>
      <c r="F26" s="86"/>
      <c r="G26" s="86"/>
      <c r="H26" s="86"/>
      <c r="I26" s="87"/>
    </row>
    <row r="27" spans="1:9" ht="30">
      <c r="A27" s="23">
        <v>6.1</v>
      </c>
      <c r="B27" s="28" t="s">
        <v>29</v>
      </c>
      <c r="C27" s="4"/>
      <c r="D27" s="24">
        <v>2</v>
      </c>
      <c r="E27" s="24">
        <v>1</v>
      </c>
      <c r="F27" s="25">
        <v>1</v>
      </c>
      <c r="G27" s="3">
        <v>0</v>
      </c>
      <c r="H27" s="3">
        <f t="shared" ref="H27:H29" si="1">D27*E27*F27*G27</f>
        <v>0</v>
      </c>
      <c r="I27" s="28" t="s">
        <v>32</v>
      </c>
    </row>
    <row r="28" spans="1:9" ht="30">
      <c r="A28" s="23">
        <v>6.2</v>
      </c>
      <c r="B28" s="28" t="s">
        <v>30</v>
      </c>
      <c r="C28" s="4"/>
      <c r="D28" s="24">
        <v>2</v>
      </c>
      <c r="E28" s="24">
        <v>1</v>
      </c>
      <c r="F28" s="25">
        <v>1</v>
      </c>
      <c r="G28" s="3">
        <v>0</v>
      </c>
      <c r="H28" s="3">
        <f t="shared" si="1"/>
        <v>0</v>
      </c>
      <c r="I28" s="28" t="s">
        <v>48</v>
      </c>
    </row>
    <row r="29" spans="1:9">
      <c r="A29" s="23">
        <v>6.3</v>
      </c>
      <c r="B29" s="28" t="s">
        <v>31</v>
      </c>
      <c r="C29" s="4"/>
      <c r="D29" s="24">
        <v>2</v>
      </c>
      <c r="E29" s="24">
        <v>1</v>
      </c>
      <c r="F29" s="25">
        <v>1</v>
      </c>
      <c r="G29" s="3">
        <v>0</v>
      </c>
      <c r="H29" s="3">
        <f t="shared" si="1"/>
        <v>0</v>
      </c>
      <c r="I29" s="28" t="s">
        <v>34</v>
      </c>
    </row>
    <row r="30" spans="1:9" ht="18.75">
      <c r="A30" s="83"/>
      <c r="B30" s="41" t="s">
        <v>56</v>
      </c>
      <c r="C30" s="41"/>
      <c r="D30" s="30"/>
      <c r="E30" s="30"/>
      <c r="F30" s="30"/>
      <c r="G30" s="30"/>
      <c r="H30" s="30">
        <f>SUM(H6:H29)</f>
        <v>0</v>
      </c>
      <c r="I30" s="31"/>
    </row>
    <row r="31" spans="1:9" ht="15.75">
      <c r="A31" s="82">
        <v>7</v>
      </c>
      <c r="B31" s="42" t="s">
        <v>10</v>
      </c>
      <c r="C31" s="42"/>
      <c r="D31" s="38"/>
      <c r="E31" s="38"/>
      <c r="F31" s="39"/>
      <c r="G31" s="39"/>
      <c r="H31" s="39"/>
      <c r="I31" s="40"/>
    </row>
    <row r="32" spans="1:9">
      <c r="A32" s="23">
        <v>7.1</v>
      </c>
      <c r="B32" s="5" t="s">
        <v>12</v>
      </c>
      <c r="C32" s="5"/>
      <c r="D32" s="2">
        <v>18</v>
      </c>
      <c r="E32" s="2">
        <f>E8+E12+E16+E20+E24+E28</f>
        <v>14</v>
      </c>
      <c r="F32" s="6">
        <v>1</v>
      </c>
      <c r="G32" s="3">
        <v>0</v>
      </c>
      <c r="H32" s="7">
        <f>D32*E32*F32*G32</f>
        <v>0</v>
      </c>
      <c r="I32" s="29"/>
    </row>
    <row r="33" spans="1:9">
      <c r="A33" s="23">
        <v>7.2</v>
      </c>
      <c r="B33" s="5" t="s">
        <v>13</v>
      </c>
      <c r="C33" s="5"/>
      <c r="D33" s="2">
        <v>2</v>
      </c>
      <c r="E33" s="2">
        <v>3</v>
      </c>
      <c r="F33" s="3">
        <v>1</v>
      </c>
      <c r="G33" s="3">
        <v>0</v>
      </c>
      <c r="H33" s="7">
        <f t="shared" ref="H33:H34" si="2">D33*E33*F33*G33</f>
        <v>0</v>
      </c>
      <c r="I33" s="29"/>
    </row>
    <row r="34" spans="1:9">
      <c r="A34" s="23">
        <v>7.3</v>
      </c>
      <c r="B34" s="5" t="s">
        <v>16</v>
      </c>
      <c r="C34" s="5"/>
      <c r="D34" s="2">
        <v>18</v>
      </c>
      <c r="E34" s="2">
        <v>14</v>
      </c>
      <c r="F34" s="3">
        <v>1</v>
      </c>
      <c r="G34" s="3">
        <v>0</v>
      </c>
      <c r="H34" s="7">
        <f t="shared" si="2"/>
        <v>0</v>
      </c>
      <c r="I34" s="29"/>
    </row>
    <row r="35" spans="1:9" s="32" customFormat="1" ht="15.75">
      <c r="A35" s="84"/>
      <c r="B35" s="44" t="s">
        <v>14</v>
      </c>
      <c r="C35" s="44"/>
      <c r="D35" s="45"/>
      <c r="E35" s="45"/>
      <c r="F35" s="46"/>
      <c r="G35" s="46"/>
      <c r="H35" s="46">
        <f>SUM(H31:H34)</f>
        <v>0</v>
      </c>
      <c r="I35" s="45"/>
    </row>
    <row r="36" spans="1:9" s="32" customFormat="1" ht="15.75">
      <c r="A36" s="47"/>
      <c r="B36" s="44" t="s">
        <v>15</v>
      </c>
      <c r="C36" s="44"/>
      <c r="D36" s="48"/>
      <c r="E36" s="48"/>
      <c r="F36" s="49"/>
      <c r="G36" s="49"/>
      <c r="H36" s="50">
        <f>H35+H30</f>
        <v>0</v>
      </c>
      <c r="I36" s="51"/>
    </row>
    <row r="37" spans="1:9" s="59" customFormat="1" ht="15.75">
      <c r="A37" s="52"/>
      <c r="B37" s="53" t="s">
        <v>1</v>
      </c>
      <c r="C37" s="53"/>
      <c r="D37" s="54"/>
      <c r="E37" s="54"/>
      <c r="F37" s="55" t="s">
        <v>22</v>
      </c>
      <c r="G37" s="56"/>
      <c r="H37" s="57">
        <f>H36*16%</f>
        <v>0</v>
      </c>
      <c r="I37" s="58"/>
    </row>
    <row r="38" spans="1:9" s="59" customFormat="1" ht="15.75">
      <c r="A38" s="60"/>
      <c r="B38" s="61" t="s">
        <v>17</v>
      </c>
      <c r="C38" s="61"/>
      <c r="D38" s="62"/>
      <c r="E38" s="62"/>
      <c r="F38" s="63"/>
      <c r="G38" s="63"/>
      <c r="H38" s="64">
        <f>H37+H36</f>
        <v>0</v>
      </c>
      <c r="I38" s="65"/>
    </row>
    <row r="39" spans="1:9" s="8" customFormat="1" ht="18.75">
      <c r="A39" s="9"/>
      <c r="B39" s="10" t="s">
        <v>18</v>
      </c>
      <c r="C39" s="10"/>
      <c r="D39" s="11"/>
      <c r="E39" s="11"/>
      <c r="F39" s="12"/>
      <c r="G39" s="12"/>
      <c r="H39" s="13"/>
      <c r="I39" s="14"/>
    </row>
    <row r="40" spans="1:9" s="8" customFormat="1" ht="18.75">
      <c r="A40" s="9"/>
      <c r="B40" s="15"/>
      <c r="C40" s="15"/>
      <c r="D40" s="11"/>
      <c r="E40" s="11"/>
      <c r="F40" s="12"/>
      <c r="G40" s="12"/>
      <c r="H40" s="13"/>
      <c r="I40" s="14"/>
    </row>
    <row r="41" spans="1:9" s="8" customFormat="1" ht="18.75">
      <c r="A41" s="9"/>
      <c r="B41" s="15"/>
      <c r="C41" s="15"/>
      <c r="D41" s="11"/>
      <c r="E41" s="11"/>
      <c r="F41" s="12"/>
      <c r="G41" s="12"/>
      <c r="H41" s="13"/>
      <c r="I41" s="14"/>
    </row>
    <row r="42" spans="1:9">
      <c r="B42" s="26" t="s">
        <v>2</v>
      </c>
      <c r="C42" s="26"/>
      <c r="D42" s="89"/>
      <c r="E42" s="89"/>
      <c r="F42" s="89"/>
      <c r="G42" s="89"/>
      <c r="H42" s="89"/>
      <c r="I42" s="17"/>
    </row>
    <row r="43" spans="1:9">
      <c r="B43" s="18"/>
      <c r="C43" s="18"/>
      <c r="D43" s="19"/>
    </row>
    <row r="44" spans="1:9">
      <c r="B44" s="27" t="s">
        <v>0</v>
      </c>
      <c r="C44" s="27"/>
      <c r="D44" s="19"/>
    </row>
    <row r="45" spans="1:9">
      <c r="B45" s="18"/>
      <c r="C45" s="18"/>
      <c r="D45" s="19"/>
    </row>
  </sheetData>
  <mergeCells count="13">
    <mergeCell ref="D42:H42"/>
    <mergeCell ref="H4:H5"/>
    <mergeCell ref="I4:I5"/>
    <mergeCell ref="A1:I1"/>
    <mergeCell ref="A2:I2"/>
    <mergeCell ref="A3:I3"/>
    <mergeCell ref="A4:A5"/>
    <mergeCell ref="B4:B5"/>
    <mergeCell ref="C4:C5"/>
    <mergeCell ref="D4:D5"/>
    <mergeCell ref="E4:E5"/>
    <mergeCell ref="F4:F5"/>
    <mergeCell ref="G4:G5"/>
  </mergeCells>
  <pageMargins left="0.7" right="0.7" top="0.75" bottom="0.75" header="0.3" footer="0.3"/>
  <pageSetup scale="46" orientation="portrait" horizontalDpi="300" verticalDpi="300" r:id="rId1"/>
</worksheet>
</file>

<file path=xl/worksheets/sheet2.xml><?xml version="1.0" encoding="utf-8"?>
<worksheet xmlns="http://schemas.openxmlformats.org/spreadsheetml/2006/main" xmlns:r="http://schemas.openxmlformats.org/officeDocument/2006/relationships">
  <dimension ref="A1:I27"/>
  <sheetViews>
    <sheetView tabSelected="1" view="pageBreakPreview" topLeftCell="A8" zoomScale="110" zoomScaleNormal="100" zoomScaleSheetLayoutView="110" workbookViewId="0">
      <selection activeCell="C12" sqref="C12"/>
    </sheetView>
  </sheetViews>
  <sheetFormatPr defaultColWidth="11.42578125" defaultRowHeight="15"/>
  <cols>
    <col min="1" max="1" width="5" style="16" customWidth="1"/>
    <col min="2" max="2" width="58" style="22" customWidth="1"/>
    <col min="3" max="3" width="14" style="22" customWidth="1"/>
    <col min="4" max="4" width="12.85546875" style="20" customWidth="1"/>
    <col min="5" max="5" width="12" style="20" bestFit="1" customWidth="1"/>
    <col min="6" max="6" width="11.28515625" style="21" customWidth="1"/>
    <col min="7" max="7" width="12" style="21" customWidth="1"/>
    <col min="8" max="8" width="18.42578125" style="21" bestFit="1" customWidth="1"/>
    <col min="9" max="9" width="34.7109375" style="22" customWidth="1"/>
    <col min="10" max="16384" width="11.42578125" style="1"/>
  </cols>
  <sheetData>
    <row r="1" spans="1:9" s="66" customFormat="1" ht="18.75">
      <c r="A1" s="92" t="s">
        <v>58</v>
      </c>
      <c r="B1" s="92"/>
      <c r="C1" s="92"/>
      <c r="D1" s="92"/>
      <c r="E1" s="92"/>
      <c r="F1" s="92"/>
      <c r="G1" s="92"/>
      <c r="H1" s="92"/>
      <c r="I1" s="92"/>
    </row>
    <row r="2" spans="1:9" s="66" customFormat="1" ht="18.75">
      <c r="A2" s="92" t="s">
        <v>23</v>
      </c>
      <c r="B2" s="92"/>
      <c r="C2" s="92"/>
      <c r="D2" s="92"/>
      <c r="E2" s="92"/>
      <c r="F2" s="92"/>
      <c r="G2" s="92"/>
      <c r="H2" s="92"/>
      <c r="I2" s="92"/>
    </row>
    <row r="3" spans="1:9" s="66" customFormat="1" ht="53.45" customHeight="1">
      <c r="A3" s="92" t="s">
        <v>38</v>
      </c>
      <c r="B3" s="92"/>
      <c r="C3" s="92"/>
      <c r="D3" s="92"/>
      <c r="E3" s="92"/>
      <c r="F3" s="92"/>
      <c r="G3" s="92"/>
      <c r="H3" s="92"/>
      <c r="I3" s="92"/>
    </row>
    <row r="4" spans="1:9" s="33" customFormat="1" ht="12.75">
      <c r="A4" s="93" t="s">
        <v>6</v>
      </c>
      <c r="B4" s="94" t="s">
        <v>9</v>
      </c>
      <c r="C4" s="95" t="s">
        <v>27</v>
      </c>
      <c r="D4" s="90" t="s">
        <v>24</v>
      </c>
      <c r="E4" s="97" t="s">
        <v>4</v>
      </c>
      <c r="F4" s="90" t="s">
        <v>5</v>
      </c>
      <c r="G4" s="90" t="s">
        <v>7</v>
      </c>
      <c r="H4" s="90" t="s">
        <v>8</v>
      </c>
      <c r="I4" s="91" t="s">
        <v>3</v>
      </c>
    </row>
    <row r="5" spans="1:9" s="33" customFormat="1" ht="12.75">
      <c r="A5" s="93"/>
      <c r="B5" s="94"/>
      <c r="C5" s="96"/>
      <c r="D5" s="90"/>
      <c r="E5" s="97"/>
      <c r="F5" s="90"/>
      <c r="G5" s="90"/>
      <c r="H5" s="90"/>
      <c r="I5" s="91"/>
    </row>
    <row r="6" spans="1:9" ht="67.900000000000006" customHeight="1">
      <c r="A6" s="23">
        <v>1</v>
      </c>
      <c r="B6" s="29" t="s">
        <v>65</v>
      </c>
      <c r="C6" s="74" t="s">
        <v>40</v>
      </c>
      <c r="D6" s="69">
        <v>4</v>
      </c>
      <c r="E6" s="88">
        <v>17.5</v>
      </c>
      <c r="F6" s="70">
        <v>1</v>
      </c>
      <c r="G6" s="71">
        <v>0</v>
      </c>
      <c r="H6" s="3">
        <f>D6*E6*F6*G6</f>
        <v>0</v>
      </c>
      <c r="I6" s="75" t="s">
        <v>60</v>
      </c>
    </row>
    <row r="7" spans="1:9" ht="60">
      <c r="A7" s="23">
        <v>2</v>
      </c>
      <c r="B7" s="29" t="s">
        <v>35</v>
      </c>
      <c r="C7" s="76" t="s">
        <v>50</v>
      </c>
      <c r="D7" s="24">
        <v>2</v>
      </c>
      <c r="E7" s="24">
        <v>11</v>
      </c>
      <c r="F7" s="25">
        <v>1</v>
      </c>
      <c r="G7" s="3">
        <v>0</v>
      </c>
      <c r="H7" s="3">
        <f t="shared" ref="H7:H10" si="0">D7*E7*F7*G7</f>
        <v>0</v>
      </c>
      <c r="I7" s="29" t="s">
        <v>52</v>
      </c>
    </row>
    <row r="8" spans="1:9" ht="42.6" customHeight="1">
      <c r="A8" s="23">
        <v>3</v>
      </c>
      <c r="B8" s="29" t="s">
        <v>63</v>
      </c>
      <c r="C8" s="76"/>
      <c r="D8" s="24">
        <v>2</v>
      </c>
      <c r="E8" s="24">
        <v>4</v>
      </c>
      <c r="F8" s="25">
        <v>1</v>
      </c>
      <c r="G8" s="3">
        <v>0</v>
      </c>
      <c r="H8" s="3">
        <f t="shared" si="0"/>
        <v>0</v>
      </c>
      <c r="I8" s="29" t="s">
        <v>61</v>
      </c>
    </row>
    <row r="9" spans="1:9" ht="42.6" customHeight="1">
      <c r="A9" s="23">
        <v>4</v>
      </c>
      <c r="B9" s="29" t="s">
        <v>36</v>
      </c>
      <c r="C9" s="76" t="s">
        <v>49</v>
      </c>
      <c r="D9" s="24">
        <v>2</v>
      </c>
      <c r="E9" s="24">
        <v>2</v>
      </c>
      <c r="F9" s="25">
        <v>1</v>
      </c>
      <c r="G9" s="3">
        <v>0</v>
      </c>
      <c r="H9" s="3">
        <f t="shared" si="0"/>
        <v>0</v>
      </c>
      <c r="I9" s="29"/>
    </row>
    <row r="10" spans="1:9" ht="60" customHeight="1">
      <c r="A10" s="23">
        <v>5</v>
      </c>
      <c r="B10" s="29" t="s">
        <v>64</v>
      </c>
      <c r="C10" s="76" t="s">
        <v>53</v>
      </c>
      <c r="D10" s="24">
        <v>2</v>
      </c>
      <c r="E10" s="24">
        <v>15</v>
      </c>
      <c r="F10" s="25">
        <v>1</v>
      </c>
      <c r="G10" s="3">
        <v>0</v>
      </c>
      <c r="H10" s="3">
        <f t="shared" si="0"/>
        <v>0</v>
      </c>
      <c r="I10" s="29" t="s">
        <v>62</v>
      </c>
    </row>
    <row r="11" spans="1:9" ht="18.75">
      <c r="A11" s="83"/>
      <c r="B11" s="41" t="s">
        <v>11</v>
      </c>
      <c r="C11" s="41"/>
      <c r="D11" s="30"/>
      <c r="E11" s="30"/>
      <c r="F11" s="30"/>
      <c r="G11" s="30"/>
      <c r="H11" s="30">
        <f>SUM(H6:H10)</f>
        <v>0</v>
      </c>
      <c r="I11" s="31"/>
    </row>
    <row r="12" spans="1:9" ht="30">
      <c r="A12" s="82">
        <v>6</v>
      </c>
      <c r="B12" s="42" t="s">
        <v>57</v>
      </c>
      <c r="C12" s="42"/>
      <c r="D12" s="34">
        <v>0</v>
      </c>
      <c r="E12" s="35">
        <v>0</v>
      </c>
      <c r="F12" s="36">
        <v>20</v>
      </c>
      <c r="G12" s="36">
        <v>0</v>
      </c>
      <c r="H12" s="36">
        <f>F12*G12</f>
        <v>0</v>
      </c>
      <c r="I12" s="37" t="s">
        <v>51</v>
      </c>
    </row>
    <row r="13" spans="1:9" ht="15.75">
      <c r="A13" s="82">
        <v>7</v>
      </c>
      <c r="B13" s="42" t="s">
        <v>10</v>
      </c>
      <c r="C13" s="42"/>
      <c r="D13" s="38"/>
      <c r="E13" s="38"/>
      <c r="F13" s="39"/>
      <c r="G13" s="39"/>
      <c r="H13" s="39"/>
      <c r="I13" s="40"/>
    </row>
    <row r="14" spans="1:9">
      <c r="A14" s="23">
        <v>7.1</v>
      </c>
      <c r="B14" s="5" t="s">
        <v>12</v>
      </c>
      <c r="C14" s="5"/>
      <c r="D14" s="2">
        <v>4</v>
      </c>
      <c r="E14" s="2">
        <f>SUM(E6:E10)</f>
        <v>49.5</v>
      </c>
      <c r="F14" s="6">
        <v>1</v>
      </c>
      <c r="G14" s="3">
        <v>0</v>
      </c>
      <c r="H14" s="7">
        <f>D14*E14*F14*G14</f>
        <v>0</v>
      </c>
      <c r="I14" s="29"/>
    </row>
    <row r="15" spans="1:9">
      <c r="A15" s="23">
        <v>7.2</v>
      </c>
      <c r="B15" s="5" t="s">
        <v>13</v>
      </c>
      <c r="C15" s="5"/>
      <c r="D15" s="2">
        <v>2</v>
      </c>
      <c r="E15" s="2">
        <v>2</v>
      </c>
      <c r="F15" s="3">
        <v>1</v>
      </c>
      <c r="G15" s="3">
        <v>0</v>
      </c>
      <c r="H15" s="7">
        <f>D15*E15*F15*G15</f>
        <v>0</v>
      </c>
      <c r="I15" s="29"/>
    </row>
    <row r="16" spans="1:9">
      <c r="A16" s="23">
        <v>7.3</v>
      </c>
      <c r="B16" s="5" t="s">
        <v>16</v>
      </c>
      <c r="C16" s="5"/>
      <c r="D16" s="2">
        <v>6</v>
      </c>
      <c r="E16" s="2">
        <v>47</v>
      </c>
      <c r="F16" s="2">
        <v>1</v>
      </c>
      <c r="G16" s="3">
        <v>0</v>
      </c>
      <c r="H16" s="7">
        <f>D16*E16*F16*G16</f>
        <v>0</v>
      </c>
      <c r="I16" s="29"/>
    </row>
    <row r="17" spans="1:9" s="32" customFormat="1" ht="15.75">
      <c r="A17" s="84"/>
      <c r="B17" s="44" t="s">
        <v>14</v>
      </c>
      <c r="C17" s="44"/>
      <c r="D17" s="45"/>
      <c r="E17" s="45"/>
      <c r="F17" s="46"/>
      <c r="G17" s="46"/>
      <c r="H17" s="46">
        <f>SUM(H13:H16)</f>
        <v>0</v>
      </c>
      <c r="I17" s="45"/>
    </row>
    <row r="18" spans="1:9" s="32" customFormat="1" ht="15.75">
      <c r="A18" s="47"/>
      <c r="B18" s="44" t="s">
        <v>15</v>
      </c>
      <c r="C18" s="44"/>
      <c r="D18" s="48"/>
      <c r="E18" s="48"/>
      <c r="F18" s="49"/>
      <c r="G18" s="49"/>
      <c r="H18" s="50">
        <f>H17+H12+H11</f>
        <v>0</v>
      </c>
      <c r="I18" s="51"/>
    </row>
    <row r="19" spans="1:9" s="32" customFormat="1" ht="15.75">
      <c r="A19" s="77"/>
      <c r="B19" s="53" t="s">
        <v>1</v>
      </c>
      <c r="C19" s="53"/>
      <c r="D19" s="54"/>
      <c r="E19" s="54"/>
      <c r="F19" s="55" t="s">
        <v>22</v>
      </c>
      <c r="G19" s="56"/>
      <c r="H19" s="57">
        <f>H18*16%</f>
        <v>0</v>
      </c>
      <c r="I19" s="78" t="s">
        <v>37</v>
      </c>
    </row>
    <row r="20" spans="1:9" s="32" customFormat="1" ht="15.75">
      <c r="A20" s="60"/>
      <c r="B20" s="61" t="s">
        <v>17</v>
      </c>
      <c r="C20" s="61"/>
      <c r="D20" s="62"/>
      <c r="E20" s="62"/>
      <c r="F20" s="63"/>
      <c r="G20" s="63"/>
      <c r="H20" s="64">
        <f>H19+H18</f>
        <v>0</v>
      </c>
      <c r="I20" s="65"/>
    </row>
    <row r="21" spans="1:9" ht="18.75">
      <c r="B21" s="10" t="s">
        <v>18</v>
      </c>
      <c r="C21" s="10"/>
      <c r="D21" s="11"/>
      <c r="E21" s="11"/>
      <c r="F21" s="12"/>
      <c r="G21" s="12"/>
      <c r="H21" s="13"/>
      <c r="I21" s="79"/>
    </row>
    <row r="22" spans="1:9" ht="18.75">
      <c r="B22" s="15"/>
      <c r="C22" s="15"/>
      <c r="D22" s="11"/>
      <c r="E22" s="11"/>
      <c r="F22" s="12"/>
      <c r="G22" s="12"/>
      <c r="H22" s="13"/>
      <c r="I22" s="79"/>
    </row>
    <row r="23" spans="1:9" ht="18.75">
      <c r="B23" s="15"/>
      <c r="C23" s="15"/>
      <c r="D23" s="11"/>
      <c r="E23" s="11"/>
      <c r="F23" s="12"/>
      <c r="G23" s="12"/>
      <c r="H23" s="13"/>
      <c r="I23" s="79"/>
    </row>
    <row r="24" spans="1:9">
      <c r="B24" s="26" t="s">
        <v>2</v>
      </c>
      <c r="C24" s="26"/>
      <c r="D24" s="89"/>
      <c r="E24" s="89"/>
      <c r="F24" s="89"/>
      <c r="G24" s="89"/>
      <c r="H24" s="89"/>
      <c r="I24" s="17"/>
    </row>
    <row r="25" spans="1:9">
      <c r="B25" s="18"/>
      <c r="C25" s="18"/>
      <c r="D25" s="19"/>
    </row>
    <row r="26" spans="1:9">
      <c r="B26" s="27" t="s">
        <v>0</v>
      </c>
      <c r="C26" s="27"/>
      <c r="D26" s="19"/>
    </row>
    <row r="27" spans="1:9">
      <c r="B27" s="18"/>
      <c r="C27" s="18"/>
      <c r="D27" s="19"/>
    </row>
  </sheetData>
  <mergeCells count="13">
    <mergeCell ref="H4:H5"/>
    <mergeCell ref="I4:I5"/>
    <mergeCell ref="D24:H24"/>
    <mergeCell ref="A1:I1"/>
    <mergeCell ref="A2:I2"/>
    <mergeCell ref="A3:I3"/>
    <mergeCell ref="A4:A5"/>
    <mergeCell ref="B4:B5"/>
    <mergeCell ref="C4:C5"/>
    <mergeCell ref="D4:D5"/>
    <mergeCell ref="E4:E5"/>
    <mergeCell ref="F4:F5"/>
    <mergeCell ref="G4:G5"/>
  </mergeCells>
  <pageMargins left="0.7" right="0.7" top="0.75" bottom="0.75" header="0.3" footer="0.3"/>
  <pageSetup scale="47"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01 </vt:lpstr>
      <vt:lpstr>Lot 02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Saqib Javed</dc:creator>
  <cp:lastModifiedBy>dell</cp:lastModifiedBy>
  <cp:lastPrinted>2017-08-13T13:54:46Z</cp:lastPrinted>
  <dcterms:created xsi:type="dcterms:W3CDTF">2017-07-05T04:50:14Z</dcterms:created>
  <dcterms:modified xsi:type="dcterms:W3CDTF">2020-07-29T06:23:07Z</dcterms:modified>
</cp:coreProperties>
</file>